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5780" windowHeight="1134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E123" i="6" l="1"/>
  <c r="D123" i="6"/>
  <c r="E105" i="6"/>
  <c r="D105" i="6"/>
  <c r="H58"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<sst xmlns="http://schemas.openxmlformats.org/spreadsheetml/2006/main" count="224" uniqueCount="155">
  <si>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</si>
  <si>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</si>
  <si>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</si>
  <si>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</si>
  <si>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</si>
  <si>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</si>
  <si>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</si>
  <si>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</si>
  <si>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</si>
  <si>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</si>
  <si>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</si>
  <si>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</si>
  <si>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</si>
  <si>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</si>
  <si>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</si>
  <si>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</si>
  <si>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</si>
  <si>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</si>
  <si>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</si>
  <si>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</si>
  <si>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</si>
  <si>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</si>
  <si>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</si>
  <si>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</si>
  <si>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</si>
  <si>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</si>
  <si>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</si>
  <si>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</si>
  <si>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</si>
  <si>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</si>
  <si>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</si>
  <si>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</si>
  <si>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</si>
  <si>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</si>
  <si>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</si>
  <si>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</si>
  <si>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</si>
  <si>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</si>
  <si>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</si>
  <si>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</si>
  <si>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</si>
  <si>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</si>
  <si>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</si>
  <si>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</si>
  <si>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</si>
  <si>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</si>
  <si>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</si>
  <si>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</si>
  <si>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</si>
  <si>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</si>
  <si>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</si>
  <si>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</si>
  <si>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</si>
  <si>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</si>
  <si>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</si>
  <si>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</si>
  <si>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</si>
  <si>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</si>
  <si>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</si>
  <si>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</si>
  <si>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</si>
  <si>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</si>
  <si>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</si>
  <si>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</si>
  <si>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</si>
  <si>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</si>
  <si>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</si>
  <si>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</si>
  <si>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</si>
  <si>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</si>
  <si>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</si>
  <si>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</si>
  <si>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</si>
  <si>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</si>
  <si>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</si>
  <si>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</si>
  <si>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</si>
  <si>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</si>
  <si>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</si>
  <si>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</si>
  <si>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</si>
  <si>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</si>
  <si>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</si>
  <si>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</si>
  <si>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</si>
  <si>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</si>
  <si>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</si>
  <si>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</si>
  <si>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</si>
  <si>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</si>
  <si>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</si>
  <si>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</si>
  <si>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</si>
  <si>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</si>
  <si>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</si>
  <si>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</si>
  <si>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</si>
  <si>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2023-</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</si>
  <si>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</si>
  <si>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</si>
  <si>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</si>
  <si>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</si>
  <si>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</si>
  <si>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</si>
  <si>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</si>
  <si>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</si>
  <si>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</si>
  <si>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</si>
  <si>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</si>
  <si>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</si>
  <si>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</si>
  <si>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</si>
  <si>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</si>
  <si>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</si>
  <si>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</si>
  <si>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</si>
  <si>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</si>
  <si>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</si>
  <si>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</si>
  <si>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</si>
  <si>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</si>
  <si>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</si>
  <si>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</si>
  <si>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</si>
  <si>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</si>
  <si>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</si>
  <si>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</si>
  <si>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</si>
  <si>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</si>
  <si>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</si>
  <si>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</si>
  <si>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</si>
  <si>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</si>
  <si>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</si>
  <si>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</si>
  <si>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</si>
  <si>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</si>
  <si>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</si>
  <si>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</si>
  <si>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</si>
  <si>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</si>
  <si>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2024-</t>
  </si>
  <si>
    <t>Landshypotek Bank AB (publ)</t>
  </si>
  <si>
    <t>Swedish Financial Supervisory Authority</t>
  </si>
  <si>
    <t>AAA/stab</t>
  </si>
  <si>
    <t>N/R</t>
  </si>
  <si>
    <t>A-/neg</t>
  </si>
  <si>
    <t>A/stable</t>
  </si>
  <si>
    <t>CH0120298523</t>
  </si>
  <si>
    <t>CHF</t>
  </si>
  <si>
    <t>Hard Bullet</t>
  </si>
  <si>
    <t>CH0139285388</t>
  </si>
  <si>
    <t>2021-2025</t>
  </si>
  <si>
    <t>2026-2030</t>
  </si>
  <si>
    <t>2031-</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</si>
</sst>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5">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4"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3" fontId="3" fillId="3" borderId="18" xfId="2"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3" fontId="2" fillId="3" borderId="1" xfId="0" applyNumberFormat="1" applyFont="1" applyFill="1" applyBorder="1"/>
    <xf numFmtId="0" fontId="2" fillId="3" borderId="1" xfId="0" applyFont="1" applyFill="1" applyBorder="1" applyAlignment="1">
      <alignment wrapText="1"/>
    </xf>
    <xf numFmtId="0" fontId="2" fillId="3" borderId="1" xfId="0" applyNumberFormat="1" applyFont="1" applyFill="1" applyBorder="1"/>
    <xf numFmtId="4" fontId="2" fillId="3" borderId="1" xfId="0" applyNumberFormat="1" applyFont="1" applyFill="1" applyBorder="1"/>
    <xf numFmtId="14" fontId="2" fillId="3" borderId="1" xfId="0"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21" xfId="1" applyNumberFormat="1" applyFont="1" applyFill="1" applyBorder="1"/>
    <xf numFmtId="3" fontId="2" fillId="3" borderId="24" xfId="1" applyNumberFormat="1" applyFont="1" applyFill="1" applyBorder="1"/>
    <xf numFmtId="3" fontId="0" fillId="0" borderId="16" xfId="0" applyNumberFormat="1" applyBorder="1"/>
    <xf numFmtId="10" fontId="2" fillId="3" borderId="1"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topLeftCell="A91" zoomScale="80" zoomScaleNormal="80" zoomScaleSheetLayoutView="73" workbookViewId="0">
      <selection activeCell="Q107" sqref="Q107"/>
    </sheetView>
  </sheetViews>
  <sheetFormatPr defaultRowHeight="15" x14ac:dyDescent="0.25"/>
  <cols>
    <col min="1" max="2" width="9.140625" style="4"/>
    <col min="3" max="3" width="28.140625" style="4" customWidth="1"/>
    <col min="4" max="4" width="9.710937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110</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142</v>
      </c>
      <c r="E5" s="14"/>
      <c r="F5" s="15"/>
      <c r="G5" s="6"/>
      <c r="H5" s="6"/>
      <c r="I5" s="12" t="s">
        <v>95</v>
      </c>
      <c r="J5" s="12"/>
      <c r="K5" s="12"/>
      <c r="L5" s="12" t="s">
        <v>140</v>
      </c>
      <c r="M5" s="6"/>
      <c r="N5" s="6"/>
    </row>
    <row r="6" spans="1:14" x14ac:dyDescent="0.25">
      <c r="A6" s="1"/>
      <c r="B6" s="6"/>
      <c r="C6" s="16" t="s">
        <v>14</v>
      </c>
      <c r="D6" s="16" t="s">
        <v>142</v>
      </c>
      <c r="E6" s="6"/>
      <c r="F6" s="17"/>
      <c r="G6" s="6"/>
      <c r="H6" s="6"/>
      <c r="I6" s="94"/>
      <c r="J6" s="94"/>
      <c r="K6" s="6"/>
      <c r="L6" s="6"/>
      <c r="M6" s="6"/>
      <c r="N6" s="6"/>
    </row>
    <row r="7" spans="1:14" x14ac:dyDescent="0.25">
      <c r="A7" s="1"/>
      <c r="B7" s="6"/>
      <c r="C7" s="18" t="s">
        <v>15</v>
      </c>
      <c r="D7" s="18" t="s">
        <v>143</v>
      </c>
      <c r="E7" s="19"/>
      <c r="F7" s="20"/>
      <c r="G7" s="6"/>
      <c r="H7" s="6"/>
      <c r="I7" s="94"/>
      <c r="J7" s="94"/>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9">
        <v>42643</v>
      </c>
      <c r="K9" s="12"/>
      <c r="L9" s="6"/>
      <c r="M9" s="6"/>
      <c r="N9" s="6"/>
    </row>
    <row r="10" spans="1:14" x14ac:dyDescent="0.25">
      <c r="A10" s="1"/>
      <c r="B10" s="6"/>
      <c r="C10" s="12" t="s">
        <v>50</v>
      </c>
      <c r="D10" s="12" t="s">
        <v>144</v>
      </c>
      <c r="E10" s="12" t="s">
        <v>145</v>
      </c>
      <c r="F10" s="12" t="s">
        <v>145</v>
      </c>
      <c r="G10" s="6"/>
      <c r="H10" s="6"/>
      <c r="I10" s="6"/>
      <c r="J10" s="6"/>
      <c r="K10" s="6"/>
      <c r="L10" s="6"/>
      <c r="M10" s="6"/>
      <c r="N10" s="6"/>
    </row>
    <row r="11" spans="1:14" x14ac:dyDescent="0.25">
      <c r="A11" s="1"/>
      <c r="B11" s="6"/>
      <c r="C11" s="12" t="s">
        <v>51</v>
      </c>
      <c r="D11" s="12" t="s">
        <v>146</v>
      </c>
      <c r="E11" s="12" t="s">
        <v>145</v>
      </c>
      <c r="F11" s="12" t="s">
        <v>147</v>
      </c>
      <c r="G11" s="6"/>
      <c r="H11" s="6"/>
      <c r="I11" s="6"/>
      <c r="J11" s="6"/>
      <c r="K11" s="6"/>
      <c r="L11" s="6"/>
      <c r="M11" s="6"/>
      <c r="N11" s="6"/>
    </row>
    <row r="12" spans="1:14" x14ac:dyDescent="0.25">
      <c r="A12" s="1"/>
      <c r="B12" s="6"/>
      <c r="C12" s="12" t="s">
        <v>52</v>
      </c>
      <c r="D12" s="12" t="s">
        <v>146</v>
      </c>
      <c r="E12" s="12" t="s">
        <v>145</v>
      </c>
      <c r="F12" s="12" t="s">
        <v>147</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60606</v>
      </c>
      <c r="E17" s="6"/>
      <c r="F17" s="6"/>
      <c r="G17" s="6"/>
      <c r="H17" s="6"/>
      <c r="I17" s="12" t="s">
        <v>42</v>
      </c>
      <c r="J17" s="12"/>
      <c r="K17" s="23">
        <v>102750</v>
      </c>
      <c r="L17" s="6"/>
      <c r="M17" s="6"/>
      <c r="N17" s="6"/>
    </row>
    <row r="18" spans="1:14" x14ac:dyDescent="0.25">
      <c r="A18" s="1"/>
      <c r="B18" s="6"/>
      <c r="C18" s="12" t="s">
        <v>61</v>
      </c>
      <c r="D18" s="23">
        <v>8175</v>
      </c>
      <c r="E18" s="6"/>
      <c r="F18" s="6"/>
      <c r="G18" s="6"/>
      <c r="H18" s="6"/>
      <c r="I18" s="12" t="s">
        <v>43</v>
      </c>
      <c r="J18" s="12"/>
      <c r="K18" s="23">
        <v>39993</v>
      </c>
      <c r="L18" s="6"/>
      <c r="M18" s="6"/>
      <c r="N18" s="6"/>
    </row>
    <row r="19" spans="1:14" x14ac:dyDescent="0.25">
      <c r="A19" s="1"/>
      <c r="B19" s="6"/>
      <c r="C19" s="12" t="s">
        <v>28</v>
      </c>
      <c r="D19" s="23"/>
      <c r="E19" s="6"/>
      <c r="F19" s="6"/>
      <c r="G19" s="6"/>
      <c r="H19" s="6"/>
      <c r="I19" s="12" t="s">
        <v>48</v>
      </c>
      <c r="J19" s="12"/>
      <c r="K19" s="23">
        <v>31145</v>
      </c>
      <c r="L19" s="6"/>
      <c r="M19" s="6"/>
      <c r="N19" s="6"/>
    </row>
    <row r="20" spans="1:14" x14ac:dyDescent="0.25">
      <c r="A20" s="1"/>
      <c r="B20" s="6"/>
      <c r="C20" s="21" t="s">
        <v>23</v>
      </c>
      <c r="D20" s="24">
        <f>SUM(D17:D19)</f>
        <v>68781</v>
      </c>
      <c r="E20" s="6"/>
      <c r="F20" s="6"/>
      <c r="G20" s="6"/>
      <c r="H20" s="6"/>
      <c r="I20" s="12" t="s">
        <v>44</v>
      </c>
      <c r="J20" s="12"/>
      <c r="K20" s="23">
        <v>589844</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680</v>
      </c>
      <c r="E23" s="37">
        <f>IF($D$30=0,,(D23/$D$30))</f>
        <v>1.122001122001122E-2</v>
      </c>
      <c r="F23" s="23">
        <v>343137.14</v>
      </c>
      <c r="G23" s="6"/>
      <c r="H23" s="6"/>
      <c r="I23" s="12" t="s">
        <v>65</v>
      </c>
      <c r="J23" s="12"/>
      <c r="K23" s="23">
        <v>2413</v>
      </c>
      <c r="L23" s="37">
        <f>IF($K$31=0,,(K23/$K$31))</f>
        <v>3.9814539814539814E-2</v>
      </c>
      <c r="M23" s="6"/>
      <c r="N23" s="6"/>
    </row>
    <row r="24" spans="1:14" x14ac:dyDescent="0.25">
      <c r="A24" s="1"/>
      <c r="B24" s="6"/>
      <c r="C24" s="27" t="s">
        <v>31</v>
      </c>
      <c r="D24" s="23"/>
      <c r="E24" s="37">
        <f t="shared" ref="E24:E30" si="0">IF($D$30=0,,(D24/$D$30))</f>
        <v>0</v>
      </c>
      <c r="F24" s="23"/>
      <c r="G24" s="6"/>
      <c r="H24" s="6"/>
      <c r="I24" s="12" t="s">
        <v>63</v>
      </c>
      <c r="J24" s="12"/>
      <c r="K24" s="23">
        <v>728</v>
      </c>
      <c r="L24" s="37">
        <f t="shared" ref="L24:L31" si="1">IF($K$31=0,,(K24/$K$31))</f>
        <v>1.2012012012012012E-2</v>
      </c>
      <c r="M24" s="6"/>
      <c r="N24" s="6"/>
    </row>
    <row r="25" spans="1:14" x14ac:dyDescent="0.25">
      <c r="A25" s="1"/>
      <c r="B25" s="6"/>
      <c r="C25" s="27" t="s">
        <v>32</v>
      </c>
      <c r="D25" s="23"/>
      <c r="E25" s="37">
        <f t="shared" si="0"/>
        <v>0</v>
      </c>
      <c r="F25" s="23"/>
      <c r="G25" s="6"/>
      <c r="H25" s="6"/>
      <c r="I25" s="12" t="s">
        <v>64</v>
      </c>
      <c r="J25" s="12"/>
      <c r="K25" s="23">
        <v>536</v>
      </c>
      <c r="L25" s="37">
        <f t="shared" si="1"/>
        <v>8.8440088440088441E-3</v>
      </c>
      <c r="M25" s="6"/>
      <c r="N25" s="6"/>
    </row>
    <row r="26" spans="1:14" ht="29.25" customHeight="1" x14ac:dyDescent="0.25">
      <c r="A26" s="1"/>
      <c r="B26" s="6"/>
      <c r="C26" s="27" t="s">
        <v>62</v>
      </c>
      <c r="D26" s="23"/>
      <c r="E26" s="37">
        <f t="shared" si="0"/>
        <v>0</v>
      </c>
      <c r="F26" s="23"/>
      <c r="G26" s="6"/>
      <c r="H26" s="6"/>
      <c r="I26" s="12" t="s">
        <v>56</v>
      </c>
      <c r="J26" s="12"/>
      <c r="K26" s="23">
        <v>20243</v>
      </c>
      <c r="L26" s="37">
        <f t="shared" si="1"/>
        <v>0.33400983400983403</v>
      </c>
      <c r="M26" s="6"/>
      <c r="N26" s="6"/>
    </row>
    <row r="27" spans="1:14" x14ac:dyDescent="0.25">
      <c r="A27" s="1"/>
      <c r="B27" s="6"/>
      <c r="C27" s="27" t="s">
        <v>33</v>
      </c>
      <c r="D27" s="23">
        <v>59926</v>
      </c>
      <c r="E27" s="37">
        <f t="shared" si="0"/>
        <v>0.98877998877998874</v>
      </c>
      <c r="F27" s="23">
        <v>594696.18999999994</v>
      </c>
      <c r="G27" s="6"/>
      <c r="H27" s="6"/>
      <c r="I27" s="12" t="s">
        <v>57</v>
      </c>
      <c r="J27" s="12"/>
      <c r="K27" s="23">
        <v>20739</v>
      </c>
      <c r="L27" s="37">
        <f t="shared" si="1"/>
        <v>0.34219384219384219</v>
      </c>
      <c r="M27" s="6"/>
      <c r="N27" s="6"/>
    </row>
    <row r="28" spans="1:14" x14ac:dyDescent="0.25">
      <c r="A28" s="1"/>
      <c r="B28" s="6"/>
      <c r="C28" s="27" t="s">
        <v>34</v>
      </c>
      <c r="D28" s="23"/>
      <c r="E28" s="37">
        <f t="shared" si="0"/>
        <v>0</v>
      </c>
      <c r="F28" s="23"/>
      <c r="G28" s="6"/>
      <c r="H28" s="6"/>
      <c r="I28" s="12" t="s">
        <v>58</v>
      </c>
      <c r="J28" s="12"/>
      <c r="K28" s="23">
        <v>9688</v>
      </c>
      <c r="L28" s="37">
        <f t="shared" si="1"/>
        <v>0.15985215985215986</v>
      </c>
      <c r="M28" s="6"/>
      <c r="N28" s="6"/>
    </row>
    <row r="29" spans="1:14" x14ac:dyDescent="0.25">
      <c r="A29" s="1"/>
      <c r="B29" s="6"/>
      <c r="C29" s="27" t="s">
        <v>35</v>
      </c>
      <c r="D29" s="23"/>
      <c r="E29" s="37">
        <f t="shared" si="0"/>
        <v>0</v>
      </c>
      <c r="F29" s="23"/>
      <c r="G29" s="6"/>
      <c r="H29" s="6"/>
      <c r="I29" s="12" t="s">
        <v>59</v>
      </c>
      <c r="J29" s="12"/>
      <c r="K29" s="23">
        <v>6259</v>
      </c>
      <c r="L29" s="37">
        <f t="shared" si="1"/>
        <v>0.10327360327360327</v>
      </c>
      <c r="M29" s="6"/>
      <c r="N29" s="6"/>
    </row>
    <row r="30" spans="1:14" x14ac:dyDescent="0.25">
      <c r="A30" s="1"/>
      <c r="B30" s="6"/>
      <c r="C30" s="26" t="s">
        <v>46</v>
      </c>
      <c r="D30" s="30">
        <f>SUM(D23:D29)</f>
        <v>60606</v>
      </c>
      <c r="E30" s="46">
        <f t="shared" si="0"/>
        <v>1</v>
      </c>
      <c r="F30" s="6"/>
      <c r="G30" s="6"/>
      <c r="H30" s="6"/>
      <c r="I30" s="31" t="s">
        <v>40</v>
      </c>
      <c r="J30" s="31"/>
      <c r="K30" s="32"/>
      <c r="L30" s="37">
        <f t="shared" si="1"/>
        <v>0</v>
      </c>
      <c r="M30" s="6"/>
      <c r="N30" s="6"/>
    </row>
    <row r="31" spans="1:14" x14ac:dyDescent="0.25">
      <c r="A31" s="1"/>
      <c r="B31" s="6"/>
      <c r="C31" s="6"/>
      <c r="D31" s="6"/>
      <c r="E31" s="6"/>
      <c r="F31" s="6"/>
      <c r="G31" s="6"/>
      <c r="H31" s="6"/>
      <c r="I31" s="33" t="s">
        <v>46</v>
      </c>
      <c r="J31" s="34"/>
      <c r="K31" s="30">
        <f>SUM(K23:K30)</f>
        <v>60606</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102</v>
      </c>
      <c r="J33" s="22"/>
      <c r="K33" s="29" t="s">
        <v>54</v>
      </c>
      <c r="L33" s="29" t="s">
        <v>80</v>
      </c>
      <c r="M33" s="6"/>
      <c r="N33" s="6"/>
    </row>
    <row r="34" spans="1:16" x14ac:dyDescent="0.25">
      <c r="A34" s="1"/>
      <c r="B34" s="6"/>
      <c r="C34" s="27" t="s">
        <v>37</v>
      </c>
      <c r="D34" s="23">
        <v>29179</v>
      </c>
      <c r="E34" s="37">
        <f>IF($D$36=0,,(D34/$D$36))</f>
        <v>0.48145398145398144</v>
      </c>
      <c r="F34" s="6"/>
      <c r="G34" s="6"/>
      <c r="H34" s="6"/>
      <c r="I34" s="12" t="s">
        <v>38</v>
      </c>
      <c r="J34" s="12"/>
      <c r="K34" s="23">
        <v>47496</v>
      </c>
      <c r="L34" s="37">
        <f>IF($K$36=0,,(K34/$K$36))</f>
        <v>0.78368478368478367</v>
      </c>
      <c r="M34" s="6"/>
      <c r="N34" s="6"/>
    </row>
    <row r="35" spans="1:16" x14ac:dyDescent="0.25">
      <c r="A35" s="1"/>
      <c r="B35" s="6"/>
      <c r="C35" s="27" t="s">
        <v>11</v>
      </c>
      <c r="D35" s="23">
        <v>31427</v>
      </c>
      <c r="E35" s="37">
        <f t="shared" ref="E35:E36" si="2">IF($D$36=0,,(D35/$D$36))</f>
        <v>0.51854601854601856</v>
      </c>
      <c r="F35" s="6"/>
      <c r="G35" s="6"/>
      <c r="H35" s="6"/>
      <c r="I35" s="31" t="s">
        <v>39</v>
      </c>
      <c r="J35" s="31"/>
      <c r="K35" s="32">
        <v>13110</v>
      </c>
      <c r="L35" s="37">
        <f t="shared" ref="L35:L36" si="3">IF($K$36=0,,(K35/$K$36))</f>
        <v>0.2163152163152163</v>
      </c>
      <c r="M35" s="6"/>
      <c r="N35" s="6"/>
    </row>
    <row r="36" spans="1:16" x14ac:dyDescent="0.25">
      <c r="A36" s="1"/>
      <c r="B36" s="6"/>
      <c r="C36" s="26" t="s">
        <v>46</v>
      </c>
      <c r="D36" s="30">
        <f>SUM(D34:D35)</f>
        <v>60606</v>
      </c>
      <c r="E36" s="46">
        <f t="shared" si="2"/>
        <v>1</v>
      </c>
      <c r="F36" s="6"/>
      <c r="G36" s="6"/>
      <c r="H36" s="6"/>
      <c r="I36" s="33" t="s">
        <v>46</v>
      </c>
      <c r="J36" s="34"/>
      <c r="K36" s="30">
        <f>SUM(K34:K35)</f>
        <v>60606</v>
      </c>
      <c r="L36" s="46">
        <f t="shared" si="3"/>
        <v>1</v>
      </c>
      <c r="M36" s="6"/>
      <c r="N36" s="6"/>
    </row>
    <row r="37" spans="1:16" x14ac:dyDescent="0.25">
      <c r="A37" s="1"/>
      <c r="B37" s="6"/>
      <c r="C37" s="6"/>
      <c r="D37" s="6"/>
      <c r="E37" s="6"/>
      <c r="F37" s="6"/>
      <c r="G37" s="6"/>
      <c r="H37" s="6"/>
      <c r="I37" s="6"/>
      <c r="J37" s="6"/>
      <c r="K37" s="6"/>
      <c r="L37" s="6"/>
      <c r="M37" s="6"/>
      <c r="N37" s="6"/>
    </row>
    <row r="38" spans="1:16" x14ac:dyDescent="0.25">
      <c r="A38" s="1"/>
      <c r="B38" s="6"/>
      <c r="C38" s="28" t="s">
        <v>105</v>
      </c>
      <c r="D38" s="12">
        <v>8.1999999999999993</v>
      </c>
      <c r="E38" s="6"/>
      <c r="F38" s="6"/>
      <c r="G38" s="6"/>
      <c r="H38" s="6"/>
      <c r="I38" s="6"/>
      <c r="J38" s="6"/>
      <c r="K38" s="6"/>
      <c r="L38" s="6"/>
      <c r="M38" s="6"/>
      <c r="N38" s="6"/>
    </row>
    <row r="39" spans="1:16" x14ac:dyDescent="0.25">
      <c r="A39" s="1"/>
      <c r="B39" s="6"/>
      <c r="C39" s="8"/>
      <c r="D39" s="6"/>
      <c r="E39" s="6"/>
      <c r="F39" s="6"/>
      <c r="G39" s="6"/>
      <c r="H39" s="6"/>
      <c r="I39" s="7"/>
      <c r="J39" s="6"/>
      <c r="K39" s="6"/>
      <c r="L39" s="6"/>
      <c r="M39" s="6"/>
      <c r="N39" s="6"/>
    </row>
    <row r="40" spans="1:16" x14ac:dyDescent="0.25">
      <c r="A40" s="1"/>
      <c r="B40" s="6"/>
      <c r="C40" s="28" t="s">
        <v>101</v>
      </c>
      <c r="D40" s="35" t="s">
        <v>100</v>
      </c>
      <c r="E40" s="29" t="s">
        <v>5</v>
      </c>
      <c r="F40" s="29" t="s">
        <v>6</v>
      </c>
      <c r="G40" s="29" t="s">
        <v>7</v>
      </c>
      <c r="H40" s="29" t="s">
        <v>8</v>
      </c>
      <c r="I40" s="29" t="s">
        <v>9</v>
      </c>
      <c r="J40" s="29" t="s">
        <v>66</v>
      </c>
      <c r="K40" s="29" t="s">
        <v>67</v>
      </c>
      <c r="L40" s="29" t="s">
        <v>10</v>
      </c>
      <c r="M40" s="29" t="s">
        <v>46</v>
      </c>
      <c r="N40" s="6"/>
    </row>
    <row r="41" spans="1:16" x14ac:dyDescent="0.25">
      <c r="A41" s="1"/>
      <c r="B41" s="6"/>
      <c r="C41" s="12" t="s">
        <v>54</v>
      </c>
      <c r="D41" s="23">
        <v>20005</v>
      </c>
      <c r="E41" s="23">
        <v>13373</v>
      </c>
      <c r="F41" s="23">
        <v>9959</v>
      </c>
      <c r="G41" s="23">
        <v>7569</v>
      </c>
      <c r="H41" s="23">
        <v>5514</v>
      </c>
      <c r="I41" s="23">
        <v>3736</v>
      </c>
      <c r="J41" s="23">
        <v>441</v>
      </c>
      <c r="K41" s="23">
        <v>9</v>
      </c>
      <c r="L41" s="23"/>
      <c r="M41" s="30">
        <f>SUM(D41:L41)</f>
        <v>60606</v>
      </c>
      <c r="N41" s="6"/>
    </row>
    <row r="42" spans="1:16" x14ac:dyDescent="0.25">
      <c r="A42" s="1"/>
      <c r="B42" s="6"/>
      <c r="C42" s="12" t="s">
        <v>80</v>
      </c>
      <c r="D42" s="37">
        <f>IF($M$41=0,,(D41/$M$41))</f>
        <v>0.33008283008283007</v>
      </c>
      <c r="E42" s="37">
        <f t="shared" ref="E42:M42" si="4">IF($M$41=0,,(E41/$M$41))</f>
        <v>0.22065472065472067</v>
      </c>
      <c r="F42" s="37">
        <f t="shared" si="4"/>
        <v>0.16432366432366433</v>
      </c>
      <c r="G42" s="37">
        <f t="shared" si="4"/>
        <v>0.12488862488862489</v>
      </c>
      <c r="H42" s="37">
        <f t="shared" si="4"/>
        <v>9.0981090981090987E-2</v>
      </c>
      <c r="I42" s="37">
        <f t="shared" si="4"/>
        <v>6.1644061644061644E-2</v>
      </c>
      <c r="J42" s="37">
        <f t="shared" si="4"/>
        <v>7.2765072765072769E-3</v>
      </c>
      <c r="K42" s="37">
        <f t="shared" si="4"/>
        <v>1.4850014850014849E-4</v>
      </c>
      <c r="L42" s="37">
        <f t="shared" si="4"/>
        <v>0</v>
      </c>
      <c r="M42" s="46">
        <f t="shared" si="4"/>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8" t="s">
        <v>104</v>
      </c>
      <c r="D44" s="29">
        <v>2016</v>
      </c>
      <c r="E44" s="29">
        <v>2017</v>
      </c>
      <c r="F44" s="29">
        <v>2018</v>
      </c>
      <c r="G44" s="29">
        <v>2019</v>
      </c>
      <c r="H44" s="29">
        <v>2020</v>
      </c>
      <c r="I44" s="29">
        <v>2021</v>
      </c>
      <c r="J44" s="29">
        <v>2022</v>
      </c>
      <c r="K44" s="29" t="s">
        <v>97</v>
      </c>
      <c r="L44" s="29" t="s">
        <v>141</v>
      </c>
      <c r="M44" s="29" t="s">
        <v>46</v>
      </c>
      <c r="N44" s="6"/>
    </row>
    <row r="45" spans="1:16" x14ac:dyDescent="0.25">
      <c r="A45" s="1"/>
      <c r="B45" s="6"/>
      <c r="C45" s="12" t="s">
        <v>54</v>
      </c>
      <c r="D45" s="23">
        <v>35701</v>
      </c>
      <c r="E45" s="23">
        <v>13140</v>
      </c>
      <c r="F45" s="23">
        <v>4228</v>
      </c>
      <c r="G45" s="23">
        <v>3190</v>
      </c>
      <c r="H45" s="23">
        <v>2394</v>
      </c>
      <c r="I45" s="23">
        <v>1159</v>
      </c>
      <c r="J45" s="23">
        <v>247</v>
      </c>
      <c r="K45" s="23">
        <v>151</v>
      </c>
      <c r="L45" s="23">
        <v>396</v>
      </c>
      <c r="M45" s="30">
        <f>SUM(D45:L45)</f>
        <v>60606</v>
      </c>
      <c r="N45" s="6"/>
    </row>
    <row r="46" spans="1:16" x14ac:dyDescent="0.25">
      <c r="A46" s="1"/>
      <c r="B46" s="6"/>
      <c r="C46" s="12" t="s">
        <v>80</v>
      </c>
      <c r="D46" s="37">
        <f>IF($M$41=0,,(D45/$M$41))</f>
        <v>0.58906708906708904</v>
      </c>
      <c r="E46" s="37">
        <f t="shared" ref="E46:M46" si="5">IF($M$41=0,,(E45/$M$41))</f>
        <v>0.21681021681021681</v>
      </c>
      <c r="F46" s="37">
        <f t="shared" si="5"/>
        <v>6.9762069762069764E-2</v>
      </c>
      <c r="G46" s="37">
        <f t="shared" si="5"/>
        <v>5.2635052635052637E-2</v>
      </c>
      <c r="H46" s="37">
        <f t="shared" si="5"/>
        <v>3.9501039501039503E-2</v>
      </c>
      <c r="I46" s="37">
        <f t="shared" si="5"/>
        <v>1.9123519123519124E-2</v>
      </c>
      <c r="J46" s="37">
        <f t="shared" si="5"/>
        <v>4.0755040755040758E-3</v>
      </c>
      <c r="K46" s="37">
        <f t="shared" si="5"/>
        <v>2.4915024915024915E-3</v>
      </c>
      <c r="L46" s="37">
        <f t="shared" si="5"/>
        <v>6.5340065340065336E-3</v>
      </c>
      <c r="M46" s="46">
        <f t="shared" si="5"/>
        <v>1</v>
      </c>
      <c r="N46" s="6"/>
    </row>
    <row r="47" spans="1:16" x14ac:dyDescent="0.25">
      <c r="A47" s="1"/>
      <c r="B47" s="6"/>
      <c r="C47" s="6"/>
      <c r="D47" s="49"/>
      <c r="E47" s="49"/>
      <c r="F47" s="49"/>
      <c r="G47" s="49"/>
      <c r="H47" s="49"/>
      <c r="I47" s="49"/>
      <c r="J47" s="49"/>
      <c r="K47" s="49"/>
      <c r="L47" s="49"/>
      <c r="M47" s="50"/>
      <c r="N47" s="6"/>
    </row>
    <row r="48" spans="1:16" x14ac:dyDescent="0.25">
      <c r="A48" s="1"/>
      <c r="B48" s="6"/>
      <c r="C48" s="6"/>
      <c r="D48" s="49"/>
      <c r="E48" s="49"/>
      <c r="F48" s="49"/>
      <c r="G48" s="49"/>
      <c r="H48" s="49"/>
      <c r="I48" s="49"/>
      <c r="J48" s="49"/>
      <c r="K48" s="49"/>
      <c r="L48" s="49"/>
      <c r="M48" s="50"/>
      <c r="N48" s="6"/>
    </row>
    <row r="49" spans="1:14" x14ac:dyDescent="0.25">
      <c r="A49" s="1"/>
      <c r="B49" s="6"/>
      <c r="C49" s="6"/>
      <c r="D49" s="49"/>
      <c r="E49" s="49"/>
      <c r="F49" s="49"/>
      <c r="G49" s="49"/>
      <c r="H49" s="49"/>
      <c r="I49" s="49"/>
      <c r="J49" s="49"/>
      <c r="K49" s="49"/>
      <c r="L49" s="49"/>
      <c r="M49" s="50"/>
      <c r="N49" s="6"/>
    </row>
    <row r="50" spans="1:14" x14ac:dyDescent="0.25">
      <c r="A50" s="1"/>
      <c r="B50" s="6"/>
      <c r="C50" s="6"/>
      <c r="D50" s="49"/>
      <c r="E50" s="49"/>
      <c r="F50" s="49"/>
      <c r="G50" s="49"/>
      <c r="H50" s="49"/>
      <c r="I50" s="49"/>
      <c r="J50" s="49"/>
      <c r="K50" s="49"/>
      <c r="L50" s="49"/>
      <c r="M50" s="50"/>
      <c r="N50" s="6"/>
    </row>
    <row r="51" spans="1:14" x14ac:dyDescent="0.25">
      <c r="A51" s="1"/>
      <c r="B51" s="6"/>
      <c r="C51" s="6"/>
      <c r="D51" s="6"/>
      <c r="E51" s="6"/>
      <c r="F51" s="6"/>
      <c r="G51" s="6"/>
      <c r="H51" s="6"/>
      <c r="I51" s="6"/>
      <c r="J51" s="6"/>
      <c r="K51" s="6"/>
      <c r="L51" s="6"/>
      <c r="M51" s="6"/>
      <c r="N51" s="6"/>
    </row>
    <row r="52" spans="1:14" x14ac:dyDescent="0.25">
      <c r="A52" s="1"/>
      <c r="B52" s="6"/>
      <c r="C52" s="28" t="s">
        <v>0</v>
      </c>
      <c r="D52" s="29" t="s">
        <v>68</v>
      </c>
      <c r="E52" s="29" t="s">
        <v>69</v>
      </c>
      <c r="F52" s="29" t="s">
        <v>70</v>
      </c>
      <c r="G52" s="29" t="s">
        <v>71</v>
      </c>
      <c r="H52" s="29" t="s">
        <v>72</v>
      </c>
      <c r="I52" s="29" t="s">
        <v>46</v>
      </c>
      <c r="J52" s="6"/>
      <c r="K52" s="6"/>
      <c r="L52" s="6"/>
      <c r="M52" s="6"/>
      <c r="N52" s="6"/>
    </row>
    <row r="53" spans="1:14" x14ac:dyDescent="0.25">
      <c r="A53" s="1"/>
      <c r="B53" s="6"/>
      <c r="C53" s="12" t="s">
        <v>54</v>
      </c>
      <c r="D53" s="23">
        <v>9476</v>
      </c>
      <c r="E53" s="23">
        <v>11689</v>
      </c>
      <c r="F53" s="23">
        <v>4887</v>
      </c>
      <c r="G53" s="23">
        <v>3741</v>
      </c>
      <c r="H53" s="23">
        <v>30813</v>
      </c>
      <c r="I53" s="30">
        <f>SUM(D53:H53)</f>
        <v>60606</v>
      </c>
      <c r="J53" s="7"/>
      <c r="K53" s="6"/>
      <c r="L53" s="6"/>
      <c r="M53" s="6"/>
      <c r="N53" s="6"/>
    </row>
    <row r="54" spans="1:14" x14ac:dyDescent="0.25">
      <c r="A54" s="1"/>
      <c r="B54" s="6"/>
      <c r="C54" s="12" t="s">
        <v>80</v>
      </c>
      <c r="D54" s="37">
        <f>IF($I$53=0,,(D53/$I$53))</f>
        <v>0.15635415635415637</v>
      </c>
      <c r="E54" s="37">
        <f t="shared" ref="E54:I54" si="6">IF($I$53=0,,(E53/$I$53))</f>
        <v>0.19286869286869288</v>
      </c>
      <c r="F54" s="37">
        <f t="shared" si="6"/>
        <v>8.0635580635580642E-2</v>
      </c>
      <c r="G54" s="37">
        <f t="shared" si="6"/>
        <v>6.1726561726561727E-2</v>
      </c>
      <c r="H54" s="37">
        <f t="shared" si="6"/>
        <v>0.50841500841500842</v>
      </c>
      <c r="I54" s="46">
        <f t="shared" si="6"/>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5"/>
      <c r="E56" s="25"/>
      <c r="F56" s="25"/>
      <c r="G56" s="25"/>
      <c r="H56" s="25"/>
      <c r="I56" s="6"/>
      <c r="J56" s="6"/>
      <c r="K56" s="6"/>
      <c r="L56" s="6"/>
      <c r="M56" s="6"/>
      <c r="N56" s="6"/>
    </row>
    <row r="57" spans="1:14" x14ac:dyDescent="0.25">
      <c r="A57" s="1"/>
      <c r="B57" s="6"/>
      <c r="C57" s="22" t="s">
        <v>99</v>
      </c>
      <c r="D57" s="36" t="s">
        <v>73</v>
      </c>
      <c r="E57" s="36" t="s">
        <v>12</v>
      </c>
      <c r="F57" s="36" t="s">
        <v>84</v>
      </c>
      <c r="G57" s="36" t="s">
        <v>85</v>
      </c>
      <c r="H57" s="36" t="s">
        <v>46</v>
      </c>
      <c r="I57" s="6"/>
      <c r="J57" s="6"/>
      <c r="K57" s="6"/>
      <c r="L57" s="6"/>
      <c r="M57" s="6"/>
      <c r="N57" s="6"/>
    </row>
    <row r="58" spans="1:14" x14ac:dyDescent="0.25">
      <c r="A58" s="1"/>
      <c r="B58" s="6"/>
      <c r="C58" s="12" t="s">
        <v>54</v>
      </c>
      <c r="D58" s="23"/>
      <c r="E58" s="23"/>
      <c r="F58" s="23"/>
      <c r="G58" s="23"/>
      <c r="H58" s="30">
        <f>SUM(D58:F58)</f>
        <v>0</v>
      </c>
      <c r="I58" s="6"/>
      <c r="J58" s="6"/>
      <c r="K58" s="6"/>
      <c r="L58" s="6"/>
      <c r="M58" s="6"/>
      <c r="N58" s="6"/>
    </row>
    <row r="59" spans="1:14" x14ac:dyDescent="0.25">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8" t="s">
        <v>109</v>
      </c>
      <c r="D61" s="37"/>
      <c r="E61" s="44"/>
      <c r="F61" s="44"/>
      <c r="G61" s="45"/>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5"/>
      <c r="E63" s="6"/>
      <c r="F63" s="6"/>
      <c r="G63" s="6"/>
      <c r="H63" s="6"/>
      <c r="I63" s="6"/>
      <c r="J63" s="6"/>
      <c r="K63" s="6"/>
      <c r="L63" s="6"/>
      <c r="M63" s="6"/>
      <c r="N63" s="6"/>
    </row>
    <row r="64" spans="1:14" x14ac:dyDescent="0.25">
      <c r="A64" s="1"/>
      <c r="B64" s="6"/>
      <c r="C64" s="12" t="s">
        <v>98</v>
      </c>
      <c r="D64" s="92">
        <v>0.2782</v>
      </c>
      <c r="E64" s="6"/>
      <c r="F64" s="6"/>
      <c r="G64" s="6"/>
      <c r="H64" s="6"/>
      <c r="I64" s="6"/>
      <c r="J64" s="6"/>
      <c r="K64" s="6"/>
      <c r="L64" s="6"/>
      <c r="M64" s="6"/>
      <c r="N64" s="6"/>
    </row>
    <row r="65" spans="1:14" x14ac:dyDescent="0.25">
      <c r="A65" s="1"/>
      <c r="B65" s="6"/>
      <c r="C65" s="12" t="s">
        <v>103</v>
      </c>
      <c r="D65" s="92">
        <v>0.42819206825748057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43"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108</v>
      </c>
      <c r="I70" s="29" t="s">
        <v>107</v>
      </c>
      <c r="J70" s="29" t="s">
        <v>106</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108</v>
      </c>
      <c r="J78" s="29" t="s">
        <v>107</v>
      </c>
      <c r="K78" s="29" t="s">
        <v>106</v>
      </c>
      <c r="L78" s="6"/>
      <c r="M78" s="6"/>
      <c r="N78" s="6"/>
    </row>
    <row r="79" spans="1:14" x14ac:dyDescent="0.25">
      <c r="A79" s="1"/>
      <c r="B79" s="6"/>
      <c r="C79" s="81" t="s">
        <v>148</v>
      </c>
      <c r="D79" s="80">
        <v>1399</v>
      </c>
      <c r="E79" s="82" t="s">
        <v>149</v>
      </c>
      <c r="F79" s="84">
        <v>40525</v>
      </c>
      <c r="G79" s="82">
        <v>1.5</v>
      </c>
      <c r="H79" s="83" t="s">
        <v>11</v>
      </c>
      <c r="I79" s="82" t="s">
        <v>150</v>
      </c>
      <c r="J79" s="84">
        <v>42717</v>
      </c>
      <c r="K79" s="84">
        <v>42717</v>
      </c>
      <c r="L79" s="6"/>
      <c r="M79" s="6"/>
      <c r="N79" s="6"/>
    </row>
    <row r="80" spans="1:14" x14ac:dyDescent="0.25">
      <c r="A80" s="1"/>
      <c r="B80" s="6"/>
      <c r="C80" s="81" t="s">
        <v>151</v>
      </c>
      <c r="D80" s="80">
        <v>1499</v>
      </c>
      <c r="E80" s="82" t="s">
        <v>149</v>
      </c>
      <c r="F80" s="84">
        <v>40840</v>
      </c>
      <c r="G80" s="82">
        <v>1.5</v>
      </c>
      <c r="H80" s="83" t="s">
        <v>11</v>
      </c>
      <c r="I80" s="82" t="s">
        <v>150</v>
      </c>
      <c r="J80" s="84">
        <v>43397</v>
      </c>
      <c r="K80" s="84">
        <v>43397</v>
      </c>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50914</v>
      </c>
      <c r="E85" s="6"/>
      <c r="F85" s="6"/>
      <c r="G85" s="6"/>
      <c r="H85" s="6"/>
      <c r="I85" s="6"/>
      <c r="J85" s="6"/>
      <c r="K85" s="6"/>
      <c r="L85" s="6"/>
      <c r="M85" s="6"/>
      <c r="N85" s="6"/>
    </row>
    <row r="86" spans="1:14" x14ac:dyDescent="0.25">
      <c r="A86" s="1"/>
      <c r="B86" s="6"/>
      <c r="C86" s="12" t="s">
        <v>22</v>
      </c>
      <c r="D86" s="42">
        <v>53812</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104</v>
      </c>
      <c r="D89" s="36">
        <v>2016</v>
      </c>
      <c r="E89" s="36">
        <v>2017</v>
      </c>
      <c r="F89" s="36">
        <v>2018</v>
      </c>
      <c r="G89" s="36">
        <v>2019</v>
      </c>
      <c r="H89" s="36">
        <v>2020</v>
      </c>
      <c r="I89" s="36" t="s">
        <v>152</v>
      </c>
      <c r="J89" s="36" t="s">
        <v>153</v>
      </c>
      <c r="K89" s="36" t="s">
        <v>154</v>
      </c>
      <c r="L89" s="36" t="s">
        <v>46</v>
      </c>
      <c r="M89" s="6"/>
      <c r="N89" s="6"/>
    </row>
    <row r="90" spans="1:14" x14ac:dyDescent="0.25">
      <c r="A90" s="1"/>
      <c r="B90" s="6"/>
      <c r="C90" s="12" t="s">
        <v>23</v>
      </c>
      <c r="D90" s="23">
        <v>5204</v>
      </c>
      <c r="E90" s="23">
        <v>10889</v>
      </c>
      <c r="F90" s="23">
        <v>9304</v>
      </c>
      <c r="G90" s="23">
        <v>6110</v>
      </c>
      <c r="H90" s="23">
        <v>10115</v>
      </c>
      <c r="I90" s="23">
        <v>8856</v>
      </c>
      <c r="J90" s="23">
        <v>2316</v>
      </c>
      <c r="K90" s="23">
        <v>1018</v>
      </c>
      <c r="L90" s="30">
        <f>SUM(D90:K90)</f>
        <v>53812</v>
      </c>
      <c r="M90" s="6"/>
      <c r="N90" s="6"/>
    </row>
    <row r="91" spans="1:14" x14ac:dyDescent="0.25">
      <c r="A91" s="1"/>
      <c r="B91" s="6"/>
      <c r="C91" s="12" t="s">
        <v>82</v>
      </c>
      <c r="D91" s="37">
        <f>IF($L$90=0,,(D90/$L$90))</f>
        <v>9.6707054188656799E-2</v>
      </c>
      <c r="E91" s="37">
        <f t="shared" ref="E91:L91" si="8">IF($L$90=0,,(E90/$L$90))</f>
        <v>0.2023526350999777</v>
      </c>
      <c r="F91" s="37">
        <f t="shared" si="8"/>
        <v>0.17289823831115736</v>
      </c>
      <c r="G91" s="37">
        <f t="shared" si="8"/>
        <v>0.11354344755816546</v>
      </c>
      <c r="H91" s="37">
        <f t="shared" si="8"/>
        <v>0.18796922619490078</v>
      </c>
      <c r="I91" s="37">
        <f t="shared" si="8"/>
        <v>0.1645729577046012</v>
      </c>
      <c r="J91" s="37">
        <f t="shared" si="8"/>
        <v>4.3038727421392996E-2</v>
      </c>
      <c r="K91" s="37">
        <f t="shared" si="8"/>
        <v>1.8917713521147701E-2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31007</v>
      </c>
      <c r="E94" s="37">
        <f>IF($D$96=0,,(D94/$D$96))</f>
        <v>0.57620976733814022</v>
      </c>
      <c r="F94" s="6"/>
      <c r="G94" s="6"/>
      <c r="H94" s="6"/>
      <c r="I94" s="6"/>
      <c r="J94" s="6"/>
      <c r="K94" s="6"/>
      <c r="L94" s="6"/>
      <c r="M94" s="6"/>
      <c r="N94" s="6"/>
    </row>
    <row r="95" spans="1:14" x14ac:dyDescent="0.25">
      <c r="A95" s="1"/>
      <c r="B95" s="6"/>
      <c r="C95" s="12" t="s">
        <v>37</v>
      </c>
      <c r="D95" s="23">
        <v>22805</v>
      </c>
      <c r="E95" s="37">
        <f t="shared" ref="E95:E96" si="9">IF($D$96=0,,(D95/$D$96))</f>
        <v>0.42379023266185983</v>
      </c>
      <c r="F95" s="6"/>
      <c r="G95" s="6"/>
      <c r="H95" s="6"/>
      <c r="I95" s="6"/>
      <c r="J95" s="6"/>
      <c r="K95" s="6"/>
      <c r="L95" s="6"/>
      <c r="M95" s="6"/>
      <c r="N95" s="6"/>
    </row>
    <row r="96" spans="1:14" x14ac:dyDescent="0.25">
      <c r="A96" s="1"/>
      <c r="B96" s="6"/>
      <c r="C96" s="21" t="s">
        <v>46</v>
      </c>
      <c r="D96" s="30">
        <f>SUM(D94:D95)</f>
        <v>53812</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7" t="s">
        <v>92</v>
      </c>
      <c r="D100" s="68" t="s">
        <v>86</v>
      </c>
      <c r="E100" s="29" t="s">
        <v>87</v>
      </c>
      <c r="F100" s="6"/>
      <c r="G100" s="6"/>
      <c r="H100" s="6"/>
      <c r="I100" s="6"/>
      <c r="J100" s="6"/>
      <c r="K100" s="6"/>
      <c r="L100" s="6"/>
      <c r="M100" s="6"/>
      <c r="N100" s="6"/>
    </row>
    <row r="101" spans="1:14" x14ac:dyDescent="0.25">
      <c r="B101" s="6"/>
      <c r="C101" s="54" t="s">
        <v>88</v>
      </c>
      <c r="D101" s="69">
        <v>68781</v>
      </c>
      <c r="E101" s="85">
        <v>44838</v>
      </c>
      <c r="F101" s="6"/>
      <c r="G101" s="6"/>
      <c r="H101" s="6"/>
      <c r="I101" s="6"/>
      <c r="J101" s="6"/>
      <c r="K101" s="6"/>
      <c r="L101" s="6"/>
      <c r="M101" s="6"/>
      <c r="N101" s="6"/>
    </row>
    <row r="102" spans="1:14" x14ac:dyDescent="0.25">
      <c r="B102" s="6"/>
      <c r="C102" s="54" t="s">
        <v>89</v>
      </c>
      <c r="D102" s="69"/>
      <c r="E102" s="85">
        <v>3423</v>
      </c>
      <c r="F102" s="6"/>
      <c r="G102" s="6"/>
      <c r="H102" s="6"/>
      <c r="I102" s="6"/>
      <c r="J102" s="6"/>
      <c r="K102" s="6"/>
      <c r="L102" s="6"/>
      <c r="M102" s="6"/>
      <c r="N102" s="6"/>
    </row>
    <row r="103" spans="1:14" x14ac:dyDescent="0.25">
      <c r="B103" s="6"/>
      <c r="C103" s="54" t="s">
        <v>90</v>
      </c>
      <c r="D103" s="70"/>
      <c r="E103" s="86"/>
      <c r="F103" s="6"/>
      <c r="G103" s="6"/>
      <c r="H103" s="6"/>
      <c r="I103" s="6"/>
      <c r="J103" s="6"/>
      <c r="K103" s="6"/>
      <c r="L103" s="6"/>
      <c r="M103" s="6"/>
      <c r="N103" s="6"/>
    </row>
    <row r="104" spans="1:14" x14ac:dyDescent="0.25">
      <c r="B104" s="6"/>
      <c r="C104" s="51" t="s">
        <v>28</v>
      </c>
      <c r="D104" s="52"/>
      <c r="E104" s="87">
        <v>5551</v>
      </c>
      <c r="F104" s="6"/>
      <c r="G104" s="6"/>
      <c r="H104" s="6"/>
      <c r="I104" s="6"/>
      <c r="J104" s="6"/>
      <c r="K104" s="6"/>
      <c r="L104" s="6"/>
      <c r="M104" s="6"/>
      <c r="N104" s="6"/>
    </row>
    <row r="105" spans="1:14" x14ac:dyDescent="0.25">
      <c r="B105" s="6"/>
      <c r="C105" s="53" t="s">
        <v>46</v>
      </c>
      <c r="D105" s="91">
        <f>SUM(D101:D104)</f>
        <v>68781</v>
      </c>
      <c r="E105" s="88">
        <f t="shared" ref="E105" si="10">SUM(E101:E104)</f>
        <v>53812</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7" t="s">
        <v>93</v>
      </c>
      <c r="D119" s="68" t="s">
        <v>86</v>
      </c>
      <c r="E119" s="29" t="s">
        <v>87</v>
      </c>
      <c r="F119" s="6"/>
      <c r="G119" s="6"/>
      <c r="H119" s="6"/>
      <c r="I119" s="6"/>
      <c r="J119" s="6"/>
      <c r="K119" s="6"/>
      <c r="L119" s="6"/>
      <c r="M119" s="6"/>
      <c r="N119" s="6"/>
    </row>
    <row r="120" spans="2:14" x14ac:dyDescent="0.25">
      <c r="B120" s="6"/>
      <c r="C120" s="54" t="s">
        <v>37</v>
      </c>
      <c r="D120" s="69">
        <v>33754</v>
      </c>
      <c r="E120" s="85">
        <v>22805</v>
      </c>
      <c r="F120" s="6"/>
      <c r="G120" s="6"/>
      <c r="H120" s="6"/>
      <c r="I120" s="6"/>
      <c r="J120" s="6"/>
      <c r="K120" s="6"/>
      <c r="L120" s="6"/>
      <c r="M120" s="6"/>
      <c r="N120" s="6"/>
    </row>
    <row r="121" spans="2:14" x14ac:dyDescent="0.25">
      <c r="B121" s="6"/>
      <c r="C121" s="54" t="s">
        <v>11</v>
      </c>
      <c r="D121" s="69">
        <v>35027</v>
      </c>
      <c r="E121" s="85">
        <v>31007</v>
      </c>
      <c r="F121" s="6"/>
      <c r="G121" s="6"/>
      <c r="H121" s="6"/>
      <c r="I121" s="6"/>
      <c r="J121" s="6"/>
      <c r="K121" s="6"/>
      <c r="L121" s="6"/>
      <c r="M121" s="6"/>
      <c r="N121" s="6"/>
    </row>
    <row r="122" spans="2:14" x14ac:dyDescent="0.25">
      <c r="B122" s="6"/>
      <c r="C122" s="55" t="s">
        <v>91</v>
      </c>
      <c r="D122" s="72"/>
      <c r="E122" s="89"/>
      <c r="F122" s="6"/>
      <c r="G122" s="6"/>
      <c r="H122" s="6"/>
      <c r="I122" s="6"/>
      <c r="J122" s="6"/>
      <c r="K122" s="6"/>
      <c r="L122" s="6"/>
      <c r="M122" s="6"/>
      <c r="N122" s="6"/>
    </row>
    <row r="123" spans="2:14" x14ac:dyDescent="0.25">
      <c r="B123" s="6"/>
      <c r="C123" s="71" t="s">
        <v>46</v>
      </c>
      <c r="D123" s="93">
        <f t="shared" ref="D123:E123" si="11">SUM(D120:D122)</f>
        <v>68781</v>
      </c>
      <c r="E123" s="90">
        <f t="shared" si="11"/>
        <v>53812</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6" customWidth="1"/>
    <col min="10" max="10" width="22.28515625" bestFit="1" customWidth="1"/>
    <col min="11" max="11" width="131.7109375" customWidth="1"/>
  </cols>
  <sheetData>
    <row r="6" spans="1:11" ht="18" x14ac:dyDescent="0.25">
      <c r="A6" s="57" t="s">
        <v>111</v>
      </c>
      <c r="B6" s="58"/>
    </row>
    <row r="7" spans="1:11" x14ac:dyDescent="0.25">
      <c r="A7" s="59" t="s">
        <v>112</v>
      </c>
      <c r="B7" s="59" t="s">
        <v>113</v>
      </c>
    </row>
    <row r="8" spans="1:11" ht="31.5" x14ac:dyDescent="0.25">
      <c r="A8" s="60" t="s">
        <v>29</v>
      </c>
      <c r="B8" s="75" t="s">
        <v>114</v>
      </c>
    </row>
    <row r="9" spans="1:11" ht="31.5" x14ac:dyDescent="0.25">
      <c r="A9" s="60" t="s">
        <v>24</v>
      </c>
      <c r="B9" s="75" t="s">
        <v>115</v>
      </c>
      <c r="J9" s="60"/>
      <c r="K9" s="61"/>
    </row>
    <row r="10" spans="1:11" ht="47.25" x14ac:dyDescent="0.25">
      <c r="A10" s="60" t="s">
        <v>102</v>
      </c>
      <c r="B10" s="61" t="s">
        <v>116</v>
      </c>
      <c r="J10" s="60"/>
      <c r="K10" s="61"/>
    </row>
    <row r="11" spans="1:11" x14ac:dyDescent="0.25">
      <c r="A11" s="74"/>
      <c r="B11" s="73"/>
    </row>
    <row r="12" spans="1:11" ht="47.25" x14ac:dyDescent="0.25">
      <c r="A12" s="60" t="s">
        <v>101</v>
      </c>
      <c r="B12" s="61" t="s">
        <v>117</v>
      </c>
    </row>
    <row r="13" spans="1:11" ht="15.75" x14ac:dyDescent="0.25">
      <c r="A13" s="60" t="s">
        <v>118</v>
      </c>
      <c r="B13" s="61" t="s">
        <v>119</v>
      </c>
    </row>
    <row r="14" spans="1:11" ht="15.75" x14ac:dyDescent="0.25">
      <c r="A14" s="76" t="s">
        <v>104</v>
      </c>
      <c r="B14" s="75" t="s">
        <v>120</v>
      </c>
    </row>
    <row r="15" spans="1:11" ht="31.5" x14ac:dyDescent="0.25">
      <c r="A15" s="76" t="s">
        <v>121</v>
      </c>
      <c r="B15" s="75" t="s">
        <v>122</v>
      </c>
    </row>
    <row r="16" spans="1:11" ht="78.75" x14ac:dyDescent="0.25">
      <c r="A16" s="60" t="s">
        <v>0</v>
      </c>
      <c r="B16" s="75" t="s">
        <v>123</v>
      </c>
    </row>
    <row r="17" spans="1:5" ht="15.75" x14ac:dyDescent="0.25">
      <c r="A17" s="60" t="s">
        <v>124</v>
      </c>
      <c r="B17" s="61" t="s">
        <v>125</v>
      </c>
    </row>
    <row r="18" spans="1:5" ht="47.25" x14ac:dyDescent="0.25">
      <c r="A18" s="60" t="s">
        <v>109</v>
      </c>
      <c r="B18" s="61" t="s">
        <v>126</v>
      </c>
    </row>
    <row r="19" spans="1:5" ht="15.75" x14ac:dyDescent="0.25">
      <c r="A19" s="60" t="s">
        <v>98</v>
      </c>
      <c r="B19" s="62" t="s">
        <v>127</v>
      </c>
    </row>
    <row r="20" spans="1:5" ht="31.5" x14ac:dyDescent="0.25">
      <c r="A20" s="60" t="s">
        <v>128</v>
      </c>
      <c r="B20" s="61" t="s">
        <v>129</v>
      </c>
      <c r="E20" s="66"/>
    </row>
    <row r="21" spans="1:5" ht="15.75" x14ac:dyDescent="0.25">
      <c r="A21" s="60" t="s">
        <v>130</v>
      </c>
      <c r="B21" s="61" t="s">
        <v>131</v>
      </c>
    </row>
    <row r="22" spans="1:5" x14ac:dyDescent="0.25">
      <c r="A22" s="77"/>
      <c r="B22" s="78"/>
    </row>
    <row r="23" spans="1:5" ht="18" x14ac:dyDescent="0.25">
      <c r="A23" s="63" t="s">
        <v>132</v>
      </c>
      <c r="B23" s="73"/>
    </row>
    <row r="24" spans="1:5" x14ac:dyDescent="0.25">
      <c r="A24" s="59" t="s">
        <v>112</v>
      </c>
      <c r="B24" s="59" t="s">
        <v>113</v>
      </c>
    </row>
    <row r="25" spans="1:5" ht="15.75" x14ac:dyDescent="0.25">
      <c r="A25" s="76" t="s">
        <v>55</v>
      </c>
      <c r="B25" s="75" t="s">
        <v>133</v>
      </c>
    </row>
    <row r="26" spans="1:5" ht="15.75" x14ac:dyDescent="0.25">
      <c r="A26" s="76" t="s">
        <v>106</v>
      </c>
      <c r="B26" s="75" t="s">
        <v>134</v>
      </c>
    </row>
    <row r="27" spans="1:5" ht="31.5" x14ac:dyDescent="0.25">
      <c r="A27" s="76" t="s">
        <v>135</v>
      </c>
      <c r="B27" s="75" t="s">
        <v>136</v>
      </c>
    </row>
    <row r="28" spans="1:5" ht="31.5" x14ac:dyDescent="0.25">
      <c r="A28" s="76" t="s">
        <v>24</v>
      </c>
      <c r="B28" s="75" t="s">
        <v>137</v>
      </c>
    </row>
    <row r="29" spans="1:5" ht="15.75" x14ac:dyDescent="0.25">
      <c r="A29" s="76" t="s">
        <v>108</v>
      </c>
      <c r="B29" s="75" t="s">
        <v>138</v>
      </c>
    </row>
    <row r="30" spans="1:5" ht="31.5" x14ac:dyDescent="0.25">
      <c r="A30" s="76" t="s">
        <v>104</v>
      </c>
      <c r="B30" s="75" t="s">
        <v>139</v>
      </c>
    </row>
    <row r="31" spans="1:5" x14ac:dyDescent="0.25">
      <c r="A31" s="74"/>
      <c r="B31"/>
    </row>
    <row r="32" spans="1:5" ht="15.75" x14ac:dyDescent="0.25">
      <c r="A32" s="65"/>
      <c r="B32" s="64"/>
    </row>
    <row r="33" spans="1:2" ht="15.75" x14ac:dyDescent="0.25">
      <c r="A33" s="60"/>
      <c r="B33" s="61"/>
    </row>
    <row r="34" spans="1:2" x14ac:dyDescent="0.25">
      <c r="A34" s="62"/>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elements/1.1/"/>
    <ds:schemaRef ds:uri="http://schemas.microsoft.com/office/2006/documentManagement/types"/>
    <ds:schemaRef ds:uri="http://schemas.microsoft.com/office/infopath/2007/PartnerControls"/>
    <ds:schemaRef ds:uri="b812923a-363a-40e5-80cb-9f5161b2a1be"/>
    <ds:schemaRef ds:uri="http://purl.org/dc/terms/"/>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2017-03-13T14:48:58Z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